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holloway\Documents\"/>
    </mc:Choice>
  </mc:AlternateContent>
  <bookViews>
    <workbookView xWindow="0" yWindow="0" windowWidth="2160" windowHeight="0" firstSheet="1" activeTab="1"/>
  </bookViews>
  <sheets>
    <sheet name="Job Changes" sheetId="6" r:id="rId1"/>
    <sheet name="w rev and exp REV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3" l="1"/>
  <c r="E63" i="3" l="1"/>
  <c r="D63" i="3"/>
  <c r="B63" i="3" l="1"/>
  <c r="Z39" i="3" l="1"/>
  <c r="B31" i="3" l="1"/>
  <c r="E10" i="3" l="1"/>
  <c r="D10" i="3"/>
  <c r="E75" i="3" l="1"/>
  <c r="D75" i="3"/>
  <c r="C63" i="3" l="1"/>
  <c r="B71" i="3"/>
  <c r="B37" i="3"/>
  <c r="B73" i="3" s="1"/>
  <c r="B10" i="3"/>
  <c r="C10" i="3"/>
  <c r="B16" i="3"/>
  <c r="C73" i="3" l="1"/>
  <c r="B17" i="3"/>
  <c r="B75" i="3" l="1"/>
  <c r="C16" i="3"/>
  <c r="C17" i="3" l="1"/>
  <c r="C75" i="3" s="1"/>
</calcChain>
</file>

<file path=xl/comments1.xml><?xml version="1.0" encoding="utf-8"?>
<comments xmlns="http://schemas.openxmlformats.org/spreadsheetml/2006/main">
  <authors>
    <author>David Debiasi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David Debiasi:</t>
        </r>
        <r>
          <rPr>
            <sz val="9"/>
            <color indexed="81"/>
            <rFont val="Tahoma"/>
            <family val="2"/>
          </rPr>
          <t xml:space="preserve">
Majority (up to $47K) is camp fees (camp scholarships is BIDS $)</t>
        </r>
      </text>
    </comment>
  </commentList>
</comments>
</file>

<file path=xl/sharedStrings.xml><?xml version="1.0" encoding="utf-8"?>
<sst xmlns="http://schemas.openxmlformats.org/spreadsheetml/2006/main" count="119" uniqueCount="110">
  <si>
    <t>BIRN</t>
  </si>
  <si>
    <t>Benefits</t>
  </si>
  <si>
    <t>Depreciation Expense</t>
  </si>
  <si>
    <t>Bank Service Charges</t>
  </si>
  <si>
    <t>Site Rentals</t>
  </si>
  <si>
    <t>Office Rent</t>
  </si>
  <si>
    <t>Supplies</t>
  </si>
  <si>
    <t>Postage and Mailing Services</t>
  </si>
  <si>
    <t>Printing and Reproduction</t>
  </si>
  <si>
    <t>Equipment/Leases/Maintenance</t>
  </si>
  <si>
    <t>Dues and Subscriptions</t>
  </si>
  <si>
    <t>Staff Development and Training</t>
  </si>
  <si>
    <t>Public Relations and Marketing</t>
  </si>
  <si>
    <t>Professional Fees</t>
  </si>
  <si>
    <t>Travel</t>
  </si>
  <si>
    <t>TOTAL EXPENSE</t>
  </si>
  <si>
    <t>FY23 Budget</t>
  </si>
  <si>
    <t>RESTRICTED REVENUE</t>
  </si>
  <si>
    <t>Federal (ACCESS)</t>
  </si>
  <si>
    <t>FY22 Budget</t>
  </si>
  <si>
    <t>FY21 Budget</t>
  </si>
  <si>
    <t>NET OPERATING REVENUE</t>
  </si>
  <si>
    <t xml:space="preserve">    Health Insurance</t>
  </si>
  <si>
    <t>Training Expenses</t>
  </si>
  <si>
    <t>Misc. Expenses</t>
  </si>
  <si>
    <t>Lodging</t>
  </si>
  <si>
    <t>Mileage</t>
  </si>
  <si>
    <t>Uncategorized Expenses</t>
  </si>
  <si>
    <t xml:space="preserve">   Audit</t>
  </si>
  <si>
    <t xml:space="preserve">    Life Insurance</t>
  </si>
  <si>
    <t xml:space="preserve">Meals (per diem) </t>
  </si>
  <si>
    <t>Meals &amp; Entertainment</t>
  </si>
  <si>
    <t>??</t>
  </si>
  <si>
    <t xml:space="preserve">  Legislative Consultant</t>
  </si>
  <si>
    <t xml:space="preserve">  Accounting</t>
  </si>
  <si>
    <t xml:space="preserve">  VDH Incentives</t>
  </si>
  <si>
    <t>VDH (with incentives @ $35K)</t>
  </si>
  <si>
    <t xml:space="preserve">    IRA/Retirement</t>
  </si>
  <si>
    <t>FY '23</t>
  </si>
  <si>
    <t>FY '24</t>
  </si>
  <si>
    <t>`</t>
  </si>
  <si>
    <t xml:space="preserve">Fund Development </t>
  </si>
  <si>
    <t>FY24 Budget</t>
  </si>
  <si>
    <t>UNRESTRICTED REVENUE</t>
  </si>
  <si>
    <t>Unrestricted Grants</t>
  </si>
  <si>
    <t>Grant fiscal management</t>
  </si>
  <si>
    <t>Supervision of staff for grant deliverables</t>
  </si>
  <si>
    <t>EXPENSES</t>
  </si>
  <si>
    <t>Professional Fees Subtotal</t>
  </si>
  <si>
    <t>Restricted Revenue Subtotal</t>
  </si>
  <si>
    <t>Unrestricted Revenue Subtotal</t>
  </si>
  <si>
    <t>Event Support</t>
  </si>
  <si>
    <t>Grant fiscal management/fiscal reporting</t>
  </si>
  <si>
    <t>Grant Management - reporting delverables</t>
  </si>
  <si>
    <t xml:space="preserve">         </t>
  </si>
  <si>
    <t>JOB  ESSENTIAL FUNCTIONS</t>
  </si>
  <si>
    <t>Education Manager</t>
  </si>
  <si>
    <t>Development and Operations Manager</t>
  </si>
  <si>
    <t xml:space="preserve">Director of Education and Programs </t>
  </si>
  <si>
    <t>Community Engagement Coordinator</t>
  </si>
  <si>
    <t>Community Engagement Specialist</t>
  </si>
  <si>
    <t>Communications Specialist</t>
  </si>
  <si>
    <t>Comunications/Marketing Specialist</t>
  </si>
  <si>
    <t>Accounts Payable/Recievable; Credit Card</t>
  </si>
  <si>
    <t>Accounts Payable/Receivable; Credit Card</t>
  </si>
  <si>
    <t>Part-time Operations Assistant (NEW)</t>
  </si>
  <si>
    <t xml:space="preserve">                     Director of Operations (NEW) </t>
  </si>
  <si>
    <t xml:space="preserve">                     Executive  Director</t>
  </si>
  <si>
    <t xml:space="preserve">Organizational Expenses </t>
  </si>
  <si>
    <r>
      <t xml:space="preserve">                   Community Engagement Coordinator</t>
    </r>
    <r>
      <rPr>
        <i/>
        <sz val="11"/>
        <color theme="1"/>
        <rFont val="Calibri"/>
        <family val="2"/>
        <scheme val="minor"/>
      </rPr>
      <t xml:space="preserve">          </t>
    </r>
  </si>
  <si>
    <r>
      <t xml:space="preserve">                    Marketing &amp; Communications Specialist</t>
    </r>
    <r>
      <rPr>
        <sz val="10"/>
        <color theme="1"/>
        <rFont val="Calibri"/>
        <family val="2"/>
        <scheme val="minor"/>
      </rPr>
      <t/>
    </r>
  </si>
  <si>
    <t>Salaries</t>
  </si>
  <si>
    <t>conference logistics</t>
  </si>
  <si>
    <t>Conference logistics</t>
  </si>
  <si>
    <t>Website Maintenance</t>
  </si>
  <si>
    <r>
      <t xml:space="preserve">Development Director </t>
    </r>
    <r>
      <rPr>
        <b/>
        <sz val="9"/>
        <color theme="1"/>
        <rFont val="Calibri"/>
        <family val="2"/>
        <scheme val="minor"/>
      </rPr>
      <t>(</t>
    </r>
    <r>
      <rPr>
        <sz val="9"/>
        <color theme="1"/>
        <rFont val="Calibri"/>
        <family val="2"/>
        <scheme val="minor"/>
      </rPr>
      <t>Supervises Marktng&amp;Comms Specialist)</t>
    </r>
  </si>
  <si>
    <r>
      <t xml:space="preserve">Director of Operations </t>
    </r>
    <r>
      <rPr>
        <sz val="9"/>
        <color theme="1"/>
        <rFont val="Calibri"/>
        <family val="2"/>
        <scheme val="minor"/>
      </rPr>
      <t>(supervised Ops Assistant)</t>
    </r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</si>
  <si>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Deputy Director </t>
    </r>
    <r>
      <rPr>
        <sz val="9"/>
        <color theme="1"/>
        <rFont val="Calibri"/>
        <family val="2"/>
        <scheme val="minor"/>
      </rPr>
      <t>(supervised 3 staff members)</t>
    </r>
  </si>
  <si>
    <t>Program support</t>
  </si>
  <si>
    <t>Events support</t>
  </si>
  <si>
    <t>Essential Office fubctions/weekly invoices</t>
  </si>
  <si>
    <t xml:space="preserve">  Tinker HR</t>
  </si>
  <si>
    <t xml:space="preserve">                    I&amp;R Manager</t>
  </si>
  <si>
    <t xml:space="preserve"> FY 24 Cyber Security Insurance </t>
  </si>
  <si>
    <t>Payroll Taxes at 8.3%</t>
  </si>
  <si>
    <r>
      <rPr>
        <b/>
        <sz val="11"/>
        <color theme="1"/>
        <rFont val="Calibri"/>
        <family val="2"/>
        <scheme val="minor"/>
      </rPr>
      <t>Program Fees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•  Campers' tuition
•  Annual Conference (registrations and exhibitors)
•  Educational Events (e.g., online courses, webinars)</t>
    </r>
  </si>
  <si>
    <r>
      <t xml:space="preserve">Registration Fees
</t>
    </r>
    <r>
      <rPr>
        <b/>
        <i/>
        <sz val="9"/>
        <color theme="1"/>
        <rFont val="Calibri"/>
        <family val="2"/>
        <scheme val="minor"/>
      </rPr>
      <t xml:space="preserve">• </t>
    </r>
    <r>
      <rPr>
        <i/>
        <sz val="9"/>
        <color theme="1"/>
        <rFont val="Calibri"/>
        <family val="2"/>
        <scheme val="minor"/>
      </rPr>
      <t>Golf
• Legacy</t>
    </r>
  </si>
  <si>
    <r>
      <rPr>
        <b/>
        <sz val="11"/>
        <color theme="1"/>
        <rFont val="Calibri"/>
        <family val="2"/>
        <scheme val="minor"/>
      </rPr>
      <t>Sponsorships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</rPr>
      <t xml:space="preserve">•  </t>
    </r>
    <r>
      <rPr>
        <i/>
        <sz val="9"/>
        <color theme="1"/>
        <rFont val="Calibri"/>
        <family val="2"/>
        <scheme val="minor"/>
      </rPr>
      <t>Mission Partners
•  Program Sponsors
•  Event Sponsors</t>
    </r>
    <r>
      <rPr>
        <i/>
        <sz val="11"/>
        <color theme="1"/>
        <rFont val="Calibri"/>
        <family val="2"/>
        <scheme val="minor"/>
      </rPr>
      <t xml:space="preserve">
</t>
    </r>
  </si>
  <si>
    <r>
      <t xml:space="preserve">General Donations </t>
    </r>
    <r>
      <rPr>
        <i/>
        <sz val="9"/>
        <color theme="1"/>
        <rFont val="Calibri"/>
        <family val="2"/>
        <scheme val="minor"/>
      </rPr>
      <t>(includes RABA, golf raffle/donations)</t>
    </r>
  </si>
  <si>
    <r>
      <t>Membership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(Includes Advocates)</t>
    </r>
  </si>
  <si>
    <r>
      <t xml:space="preserve">Other income </t>
    </r>
    <r>
      <rPr>
        <i/>
        <sz val="9"/>
        <color theme="1"/>
        <rFont val="Calibri"/>
        <family val="2"/>
        <scheme val="minor"/>
      </rPr>
      <t>(RMS, workplace giving, dividends and interest)</t>
    </r>
  </si>
  <si>
    <t xml:space="preserve">    Dental Insurance</t>
  </si>
  <si>
    <t xml:space="preserve">                    Director of Programs </t>
  </si>
  <si>
    <t>Benefits Subtotal</t>
  </si>
  <si>
    <t>Management &amp; General Subtotal</t>
  </si>
  <si>
    <t>Management &amp; General</t>
  </si>
  <si>
    <t>Transfer from Reserves</t>
  </si>
  <si>
    <t>ED Salary Overlap</t>
  </si>
  <si>
    <t>IRA Contribution</t>
  </si>
  <si>
    <t xml:space="preserve">                   Clinical Liaison</t>
  </si>
  <si>
    <t xml:space="preserve">                    Director of Development (NEW)</t>
  </si>
  <si>
    <t xml:space="preserve">                    Operations Assistant (PTE/NEW)</t>
  </si>
  <si>
    <t>ED Search Prof. Fees</t>
  </si>
  <si>
    <t>Donations (Dasheill, Wawa, Camp)</t>
  </si>
  <si>
    <r>
      <t>TOTAL REVENUE</t>
    </r>
    <r>
      <rPr>
        <b/>
        <i/>
        <sz val="12"/>
        <rFont val="Calibri"/>
        <family val="2"/>
        <scheme val="minor"/>
      </rPr>
      <t xml:space="preserve"> </t>
    </r>
    <r>
      <rPr>
        <b/>
        <i/>
        <u/>
        <sz val="12"/>
        <rFont val="Calibri"/>
        <family val="2"/>
        <scheme val="minor"/>
      </rPr>
      <t>(</t>
    </r>
    <r>
      <rPr>
        <b/>
        <i/>
        <sz val="11"/>
        <rFont val="Calibri"/>
        <family val="2"/>
        <scheme val="minor"/>
      </rPr>
      <t xml:space="preserve">Unrestricted and restricted) </t>
    </r>
  </si>
  <si>
    <t>End of FY Bonuses</t>
  </si>
  <si>
    <t>Salaries and Bonuses</t>
  </si>
  <si>
    <t xml:space="preserve">  Other (Incl. camp leaders, but not counselors)</t>
  </si>
  <si>
    <t xml:space="preserve"> Scholarships/Camp Counsleor Stipends</t>
  </si>
  <si>
    <t>Telecommunications/IT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</si>
</sst>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rgb="FF0070C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E2C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9A6E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72">
    <xf numFmtId="0" fontId="0" fillId="0" borderId="0" xfId="0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6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vertical="center" wrapText="1"/>
    </xf>
    <xf numFmtId="165" fontId="6" fillId="3" borderId="1" xfId="0" applyNumberFormat="1" applyFont="1" applyFill="1" applyBorder="1" applyAlignment="1">
      <alignment vertical="center" wrapText="1"/>
    </xf>
    <xf numFmtId="4" fontId="1" fillId="0" borderId="4" xfId="0" applyNumberFormat="1" applyFont="1" applyBorder="1"/>
    <xf numFmtId="0" fontId="0" fillId="0" borderId="4" xfId="0" applyBorder="1" applyAlignment="1">
      <alignment horizontal="left" vertical="top" wrapText="1"/>
    </xf>
    <xf numFmtId="0" fontId="0" fillId="0" borderId="4" xfId="0" applyBorder="1"/>
    <xf numFmtId="0" fontId="1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center"/>
    </xf>
    <xf numFmtId="165" fontId="4" fillId="3" borderId="1" xfId="0" applyNumberFormat="1" applyFont="1" applyFill="1" applyBorder="1" applyAlignment="1">
      <alignment horizontal="right" vertical="center" wrapText="1"/>
    </xf>
    <xf numFmtId="0" fontId="0" fillId="10" borderId="1" xfId="0" applyFill="1" applyBorder="1"/>
    <xf numFmtId="3" fontId="8" fillId="10" borderId="1" xfId="0" applyNumberFormat="1" applyFont="1" applyFill="1" applyBorder="1" applyAlignment="1">
      <alignment vertical="center"/>
    </xf>
    <xf numFmtId="3" fontId="0" fillId="10" borderId="1" xfId="0" applyNumberFormat="1" applyFill="1" applyBorder="1" applyAlignment="1">
      <alignment vertical="center"/>
    </xf>
    <xf numFmtId="8" fontId="10" fillId="10" borderId="1" xfId="0" applyNumberFormat="1" applyFont="1" applyFill="1" applyBorder="1" applyAlignment="1">
      <alignment vertical="center"/>
    </xf>
    <xf numFmtId="165" fontId="0" fillId="3" borderId="1" xfId="0" applyNumberForma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 wrapText="1"/>
    </xf>
    <xf numFmtId="3" fontId="8" fillId="10" borderId="1" xfId="0" applyNumberFormat="1" applyFont="1" applyFill="1" applyBorder="1" applyAlignment="1">
      <alignment horizontal="left" vertical="center"/>
    </xf>
    <xf numFmtId="3" fontId="0" fillId="10" borderId="1" xfId="0" applyNumberFormat="1" applyFill="1" applyBorder="1" applyAlignment="1">
      <alignment horizontal="left" vertical="center"/>
    </xf>
    <xf numFmtId="1" fontId="0" fillId="10" borderId="1" xfId="0" applyNumberFormat="1" applyFill="1" applyBorder="1" applyAlignment="1">
      <alignment horizontal="left" vertical="center"/>
    </xf>
    <xf numFmtId="165" fontId="0" fillId="6" borderId="1" xfId="0" applyNumberFormat="1" applyFill="1" applyBorder="1"/>
    <xf numFmtId="165" fontId="6" fillId="3" borderId="1" xfId="0" applyNumberFormat="1" applyFont="1" applyFill="1" applyBorder="1" applyAlignment="1">
      <alignment wrapText="1"/>
    </xf>
    <xf numFmtId="165" fontId="4" fillId="3" borderId="1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left" vertical="center" wrapText="1"/>
    </xf>
    <xf numFmtId="165" fontId="6" fillId="12" borderId="1" xfId="0" applyNumberFormat="1" applyFont="1" applyFill="1" applyBorder="1" applyAlignment="1">
      <alignment wrapText="1"/>
    </xf>
    <xf numFmtId="165" fontId="2" fillId="6" borderId="3" xfId="0" applyNumberFormat="1" applyFont="1" applyFill="1" applyBorder="1"/>
    <xf numFmtId="165" fontId="6" fillId="6" borderId="3" xfId="0" applyNumberFormat="1" applyFont="1" applyFill="1" applyBorder="1" applyAlignment="1">
      <alignment wrapText="1"/>
    </xf>
    <xf numFmtId="165" fontId="6" fillId="6" borderId="1" xfId="0" applyNumberFormat="1" applyFont="1" applyFill="1" applyBorder="1" applyAlignment="1">
      <alignment wrapText="1"/>
    </xf>
    <xf numFmtId="0" fontId="0" fillId="2" borderId="4" xfId="0" applyFill="1" applyBorder="1" applyAlignment="1">
      <alignment horizontal="left" vertical="top" wrapText="1"/>
    </xf>
    <xf numFmtId="0" fontId="0" fillId="13" borderId="4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3" fontId="0" fillId="10" borderId="1" xfId="0" applyNumberFormat="1" applyFill="1" applyBorder="1" applyAlignment="1">
      <alignment horizontal="center" vertical="center"/>
    </xf>
    <xf numFmtId="3" fontId="10" fillId="10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165" fontId="10" fillId="1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vertical="center" wrapText="1"/>
    </xf>
    <xf numFmtId="8" fontId="0" fillId="0" borderId="1" xfId="0" applyNumberFormat="1" applyBorder="1"/>
    <xf numFmtId="3" fontId="0" fillId="0" borderId="1" xfId="0" applyNumberFormat="1" applyBorder="1"/>
    <xf numFmtId="0" fontId="1" fillId="7" borderId="1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0" fillId="1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4" fontId="1" fillId="0" borderId="1" xfId="0" applyNumberFormat="1" applyFont="1" applyBorder="1"/>
    <xf numFmtId="0" fontId="0" fillId="2" borderId="1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0" borderId="6" xfId="0" applyBorder="1"/>
    <xf numFmtId="0" fontId="1" fillId="0" borderId="4" xfId="0" applyFont="1" applyBorder="1"/>
    <xf numFmtId="0" fontId="9" fillId="14" borderId="3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 wrapText="1"/>
    </xf>
    <xf numFmtId="0" fontId="12" fillId="14" borderId="1" xfId="0" applyFont="1" applyFill="1" applyBorder="1" applyAlignment="1">
      <alignment horizontal="right" vertical="top" wrapText="1"/>
    </xf>
    <xf numFmtId="0" fontId="1" fillId="9" borderId="1" xfId="0" applyFont="1" applyFill="1" applyBorder="1" applyAlignment="1">
      <alignment horizontal="right" vertical="top" wrapText="1"/>
    </xf>
    <xf numFmtId="165" fontId="1" fillId="15" borderId="1" xfId="1" applyNumberFormat="1" applyFont="1" applyFill="1" applyBorder="1" applyAlignment="1">
      <alignment vertical="center" wrapText="1"/>
    </xf>
    <xf numFmtId="165" fontId="1" fillId="15" borderId="1" xfId="0" applyNumberFormat="1" applyFont="1" applyFill="1" applyBorder="1" applyAlignment="1">
      <alignment vertical="center" wrapText="1"/>
    </xf>
    <xf numFmtId="165" fontId="1" fillId="15" borderId="1" xfId="0" applyNumberFormat="1" applyFont="1" applyFill="1" applyBorder="1" applyAlignment="1">
      <alignment horizontal="right" vertical="center" wrapText="1"/>
    </xf>
    <xf numFmtId="165" fontId="1" fillId="15" borderId="1" xfId="0" applyNumberFormat="1" applyFont="1" applyFill="1" applyBorder="1" applyAlignment="1">
      <alignment horizontal="left" vertical="center" wrapText="1"/>
    </xf>
    <xf numFmtId="165" fontId="0" fillId="15" borderId="1" xfId="0" applyNumberFormat="1" applyFill="1" applyBorder="1" applyAlignment="1">
      <alignment horizontal="right" vertical="center" wrapText="1"/>
    </xf>
    <xf numFmtId="164" fontId="9" fillId="15" borderId="1" xfId="0" applyNumberFormat="1" applyFont="1" applyFill="1" applyBorder="1" applyAlignment="1">
      <alignment vertical="center" wrapText="1"/>
    </xf>
    <xf numFmtId="165" fontId="4" fillId="15" borderId="1" xfId="0" applyNumberFormat="1" applyFont="1" applyFill="1" applyBorder="1" applyAlignment="1">
      <alignment vertical="center" wrapText="1"/>
    </xf>
    <xf numFmtId="165" fontId="0" fillId="15" borderId="1" xfId="1" applyNumberFormat="1" applyFont="1" applyFill="1" applyBorder="1" applyAlignment="1">
      <alignment horizontal="right" vertical="center" wrapText="1"/>
    </xf>
    <xf numFmtId="165" fontId="1" fillId="15" borderId="1" xfId="1" applyNumberFormat="1" applyFont="1" applyFill="1" applyBorder="1" applyAlignment="1">
      <alignment horizontal="left" vertical="center" wrapText="1"/>
    </xf>
    <xf numFmtId="165" fontId="3" fillId="15" borderId="1" xfId="0" applyNumberFormat="1" applyFont="1" applyFill="1" applyBorder="1" applyAlignment="1">
      <alignment horizontal="left" vertical="center" wrapText="1"/>
    </xf>
    <xf numFmtId="165" fontId="0" fillId="15" borderId="1" xfId="0" applyNumberFormat="1" applyFill="1" applyBorder="1" applyAlignment="1">
      <alignment vertical="center" wrapText="1"/>
    </xf>
    <xf numFmtId="165" fontId="15" fillId="15" borderId="1" xfId="0" applyNumberFormat="1" applyFont="1" applyFill="1" applyBorder="1" applyAlignment="1">
      <alignment horizontal="right" vertical="center" wrapText="1"/>
    </xf>
    <xf numFmtId="0" fontId="0" fillId="15" borderId="1" xfId="0" applyFill="1" applyBorder="1" applyAlignment="1">
      <alignment horizontal="left" vertical="top" wrapText="1"/>
    </xf>
    <xf numFmtId="165" fontId="2" fillId="14" borderId="1" xfId="0" applyNumberFormat="1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vertical="center" wrapText="1"/>
    </xf>
    <xf numFmtId="165" fontId="0" fillId="15" borderId="1" xfId="0" applyNumberFormat="1" applyFont="1" applyFill="1" applyBorder="1" applyAlignment="1">
      <alignment vertical="center" wrapText="1"/>
    </xf>
    <xf numFmtId="3" fontId="21" fillId="10" borderId="1" xfId="0" applyNumberFormat="1" applyFont="1" applyFill="1" applyBorder="1" applyAlignment="1">
      <alignment horizontal="left" vertical="center"/>
    </xf>
    <xf numFmtId="0" fontId="7" fillId="14" borderId="1" xfId="0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/>
    <xf numFmtId="3" fontId="10" fillId="0" borderId="1" xfId="0" applyNumberFormat="1" applyFont="1" applyFill="1" applyBorder="1"/>
    <xf numFmtId="3" fontId="0" fillId="0" borderId="1" xfId="0" applyNumberFormat="1" applyFill="1" applyBorder="1"/>
    <xf numFmtId="0" fontId="0" fillId="0" borderId="1" xfId="0" applyFill="1" applyBorder="1"/>
    <xf numFmtId="165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top" wrapText="1"/>
    </xf>
    <xf numFmtId="0" fontId="9" fillId="14" borderId="3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 vertical="center" wrapText="1"/>
    </xf>
    <xf numFmtId="165" fontId="24" fillId="5" borderId="1" xfId="0" applyNumberFormat="1" applyFont="1" applyFill="1" applyBorder="1" applyAlignment="1">
      <alignment horizontal="center" vertical="center" wrapText="1"/>
    </xf>
    <xf numFmtId="8" fontId="24" fillId="1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top" wrapText="1"/>
    </xf>
    <xf numFmtId="165" fontId="6" fillId="0" borderId="3" xfId="0" applyNumberFormat="1" applyFont="1" applyFill="1" applyBorder="1" applyAlignment="1">
      <alignment wrapText="1"/>
    </xf>
    <xf numFmtId="165" fontId="6" fillId="0" borderId="1" xfId="0" applyNumberFormat="1" applyFont="1" applyFill="1" applyBorder="1" applyAlignment="1">
      <alignment wrapText="1"/>
    </xf>
    <xf numFmtId="165" fontId="1" fillId="3" borderId="1" xfId="0" applyNumberFormat="1" applyFont="1" applyFill="1" applyBorder="1"/>
    <xf numFmtId="0" fontId="0" fillId="17" borderId="1" xfId="0" applyFill="1" applyBorder="1"/>
    <xf numFmtId="3" fontId="0" fillId="17" borderId="1" xfId="0" applyNumberFormat="1" applyFill="1" applyBorder="1"/>
    <xf numFmtId="8" fontId="24" fillId="17" borderId="1" xfId="0" applyNumberFormat="1" applyFont="1" applyFill="1" applyBorder="1" applyAlignment="1">
      <alignment horizontal="center" vertical="center" wrapText="1"/>
    </xf>
    <xf numFmtId="3" fontId="8" fillId="17" borderId="1" xfId="0" applyNumberFormat="1" applyFont="1" applyFill="1" applyBorder="1" applyAlignment="1">
      <alignment vertical="center"/>
    </xf>
    <xf numFmtId="3" fontId="8" fillId="17" borderId="1" xfId="0" applyNumberFormat="1" applyFont="1" applyFill="1" applyBorder="1"/>
    <xf numFmtId="3" fontId="0" fillId="17" borderId="1" xfId="0" applyNumberFormat="1" applyFill="1" applyBorder="1" applyAlignment="1">
      <alignment horizontal="left"/>
    </xf>
    <xf numFmtId="1" fontId="0" fillId="17" borderId="1" xfId="0" applyNumberFormat="1" applyFill="1" applyBorder="1" applyAlignment="1">
      <alignment horizontal="left"/>
    </xf>
    <xf numFmtId="3" fontId="8" fillId="17" borderId="1" xfId="0" applyNumberFormat="1" applyFont="1" applyFill="1" applyBorder="1" applyAlignment="1">
      <alignment horizontal="left"/>
    </xf>
    <xf numFmtId="8" fontId="13" fillId="17" borderId="1" xfId="0" applyNumberFormat="1" applyFont="1" applyFill="1" applyBorder="1"/>
    <xf numFmtId="3" fontId="8" fillId="17" borderId="1" xfId="0" applyNumberFormat="1" applyFont="1" applyFill="1" applyBorder="1" applyAlignment="1">
      <alignment horizontal="left" vertical="center"/>
    </xf>
    <xf numFmtId="3" fontId="8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/>
    </xf>
    <xf numFmtId="165" fontId="8" fillId="17" borderId="1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right" vertical="top" wrapText="1"/>
    </xf>
    <xf numFmtId="165" fontId="1" fillId="0" borderId="5" xfId="0" applyNumberFormat="1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left" vertical="center" wrapText="1"/>
    </xf>
    <xf numFmtId="3" fontId="21" fillId="0" borderId="5" xfId="0" applyNumberFormat="1" applyFont="1" applyFill="1" applyBorder="1" applyAlignment="1">
      <alignment horizontal="left" vertical="center"/>
    </xf>
    <xf numFmtId="3" fontId="8" fillId="0" borderId="3" xfId="0" applyNumberFormat="1" applyFont="1" applyFill="1" applyBorder="1" applyAlignment="1">
      <alignment horizontal="left"/>
    </xf>
    <xf numFmtId="165" fontId="6" fillId="14" borderId="1" xfId="0" applyNumberFormat="1" applyFont="1" applyFill="1" applyBorder="1" applyAlignment="1">
      <alignment vertical="center" wrapText="1"/>
    </xf>
    <xf numFmtId="3" fontId="0" fillId="14" borderId="1" xfId="0" applyNumberFormat="1" applyFill="1" applyBorder="1" applyAlignment="1">
      <alignment vertical="center"/>
    </xf>
    <xf numFmtId="3" fontId="0" fillId="14" borderId="1" xfId="0" applyNumberFormat="1" applyFill="1" applyBorder="1"/>
    <xf numFmtId="165" fontId="6" fillId="14" borderId="1" xfId="0" applyNumberFormat="1" applyFont="1" applyFill="1" applyBorder="1" applyAlignment="1">
      <alignment wrapText="1"/>
    </xf>
    <xf numFmtId="0" fontId="0" fillId="14" borderId="1" xfId="0" applyFill="1" applyBorder="1"/>
    <xf numFmtId="0" fontId="20" fillId="18" borderId="1" xfId="0" applyFont="1" applyFill="1" applyBorder="1" applyAlignment="1">
      <alignment horizontal="right" vertical="top" wrapText="1"/>
    </xf>
    <xf numFmtId="0" fontId="11" fillId="11" borderId="1" xfId="0" applyFont="1" applyFill="1" applyBorder="1" applyAlignment="1">
      <alignment horizontal="right" vertical="center" wrapText="1"/>
    </xf>
    <xf numFmtId="165" fontId="3" fillId="19" borderId="1" xfId="0" applyNumberFormat="1" applyFont="1" applyFill="1" applyBorder="1" applyAlignment="1">
      <alignment horizontal="center" vertical="center" wrapText="1"/>
    </xf>
    <xf numFmtId="3" fontId="25" fillId="20" borderId="1" xfId="0" applyNumberFormat="1" applyFont="1" applyFill="1" applyBorder="1" applyAlignment="1">
      <alignment horizontal="center" vertical="center"/>
    </xf>
    <xf numFmtId="3" fontId="25" fillId="21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right" vertical="top" wrapText="1"/>
    </xf>
    <xf numFmtId="0" fontId="18" fillId="22" borderId="1" xfId="0" applyFont="1" applyFill="1" applyBorder="1" applyAlignment="1">
      <alignment horizontal="left" vertical="top" wrapText="1"/>
    </xf>
    <xf numFmtId="0" fontId="18" fillId="22" borderId="4" xfId="0" applyFont="1" applyFill="1" applyBorder="1"/>
    <xf numFmtId="0" fontId="18" fillId="23" borderId="1" xfId="0" applyFont="1" applyFill="1" applyBorder="1"/>
    <xf numFmtId="0" fontId="4" fillId="24" borderId="4" xfId="0" applyFont="1" applyFill="1" applyBorder="1" applyAlignment="1">
      <alignment horizontal="left" vertical="top" wrapText="1"/>
    </xf>
    <xf numFmtId="0" fontId="4" fillId="24" borderId="1" xfId="0" applyFont="1" applyFill="1" applyBorder="1" applyAlignment="1">
      <alignment horizontal="left" vertical="top" wrapText="1"/>
    </xf>
    <xf numFmtId="0" fontId="18" fillId="25" borderId="1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0" fillId="27" borderId="1" xfId="0" applyFill="1" applyBorder="1" applyAlignment="1">
      <alignment horizontal="left" vertical="top" wrapText="1"/>
    </xf>
    <xf numFmtId="0" fontId="0" fillId="27" borderId="4" xfId="0" applyFill="1" applyBorder="1" applyAlignment="1">
      <alignment horizontal="left" vertical="top" wrapText="1"/>
    </xf>
    <xf numFmtId="0" fontId="0" fillId="26" borderId="1" xfId="0" applyFill="1" applyBorder="1" applyAlignment="1">
      <alignment horizontal="left" vertical="top" wrapText="1"/>
    </xf>
    <xf numFmtId="0" fontId="0" fillId="26" borderId="4" xfId="0" applyFill="1" applyBorder="1"/>
    <xf numFmtId="0" fontId="18" fillId="28" borderId="1" xfId="0" applyFont="1" applyFill="1" applyBorder="1"/>
    <xf numFmtId="0" fontId="18" fillId="29" borderId="1" xfId="0" applyFont="1" applyFill="1" applyBorder="1"/>
    <xf numFmtId="0" fontId="6" fillId="30" borderId="2" xfId="0" applyFont="1" applyFill="1" applyBorder="1" applyAlignment="1">
      <alignment wrapText="1"/>
    </xf>
    <xf numFmtId="164" fontId="4" fillId="0" borderId="2" xfId="0" applyNumberFormat="1" applyFont="1" applyFill="1" applyBorder="1" applyAlignment="1">
      <alignment vertical="top" wrapText="1"/>
    </xf>
    <xf numFmtId="164" fontId="0" fillId="0" borderId="2" xfId="0" applyNumberFormat="1" applyFont="1" applyBorder="1" applyAlignment="1">
      <alignment wrapText="1"/>
    </xf>
    <xf numFmtId="165" fontId="4" fillId="15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top" wrapText="1"/>
    </xf>
    <xf numFmtId="0" fontId="1" fillId="0" borderId="1" xfId="0" applyFont="1" applyBorder="1"/>
    <xf numFmtId="165" fontId="2" fillId="6" borderId="7" xfId="0" applyNumberFormat="1" applyFont="1" applyFill="1" applyBorder="1"/>
    <xf numFmtId="165" fontId="11" fillId="6" borderId="8" xfId="0" applyNumberFormat="1" applyFont="1" applyFill="1" applyBorder="1"/>
    <xf numFmtId="165" fontId="2" fillId="6" borderId="9" xfId="0" applyNumberFormat="1" applyFont="1" applyFill="1" applyBorder="1"/>
    <xf numFmtId="165" fontId="0" fillId="15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Border="1"/>
    <xf numFmtId="0" fontId="32" fillId="0" borderId="1" xfId="0" applyFont="1" applyBorder="1"/>
    <xf numFmtId="165" fontId="3" fillId="15" borderId="1" xfId="1" applyNumberFormat="1" applyFont="1" applyFill="1" applyBorder="1" applyAlignment="1">
      <alignment horizontal="left" vertical="center" wrapText="1"/>
    </xf>
    <xf numFmtId="165" fontId="4" fillId="15" borderId="1" xfId="1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164" fontId="28" fillId="3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165" fontId="1" fillId="15" borderId="1" xfId="0" applyNumberFormat="1" applyFont="1" applyFill="1" applyBorder="1" applyAlignment="1">
      <alignment horizontal="center" vertical="center" wrapText="1"/>
    </xf>
    <xf numFmtId="165" fontId="19" fillId="15" borderId="1" xfId="0" applyNumberFormat="1" applyFont="1" applyFill="1" applyBorder="1" applyAlignment="1">
      <alignment horizontal="center" vertical="center" wrapText="1"/>
    </xf>
    <xf numFmtId="3" fontId="0" fillId="10" borderId="1" xfId="0" applyNumberFormat="1" applyFill="1" applyBorder="1" applyAlignment="1">
      <alignment horizontal="right" vertical="center"/>
    </xf>
    <xf numFmtId="165" fontId="2" fillId="6" borderId="1" xfId="0" applyNumberFormat="1" applyFont="1" applyFill="1" applyBorder="1"/>
    <xf numFmtId="165" fontId="33" fillId="30" borderId="1" xfId="0" applyNumberFormat="1" applyFont="1" applyFill="1" applyBorder="1" applyAlignment="1">
      <alignment vertical="center" wrapText="1"/>
    </xf>
    <xf numFmtId="165" fontId="11" fillId="6" borderId="9" xfId="0" applyNumberFormat="1" applyFont="1" applyFill="1" applyBorder="1"/>
    <xf numFmtId="164" fontId="0" fillId="0" borderId="3" xfId="0" applyNumberFormat="1" applyFont="1" applyBorder="1" applyAlignment="1">
      <alignment wrapText="1"/>
    </xf>
    <xf numFmtId="4" fontId="18" fillId="8" borderId="2" xfId="0" applyNumberFormat="1" applyFont="1" applyFill="1" applyBorder="1" applyAlignment="1">
      <alignment horizontal="center" vertical="top"/>
    </xf>
    <xf numFmtId="4" fontId="18" fillId="8" borderId="3" xfId="0" applyNumberFormat="1" applyFont="1" applyFill="1" applyBorder="1" applyAlignment="1">
      <alignment horizontal="center" vertical="top"/>
    </xf>
    <xf numFmtId="0" fontId="28" fillId="16" borderId="5" xfId="0" applyFont="1" applyFill="1" applyBorder="1" applyAlignment="1">
      <alignment horizontal="left" vertical="top"/>
    </xf>
    <xf numFmtId="0" fontId="18" fillId="16" borderId="5" xfId="0" applyFont="1" applyFill="1" applyBorder="1" applyAlignment="1"/>
    <xf numFmtId="0" fontId="18" fillId="16" borderId="3" xfId="0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  <color rgb="FFFF7C80"/>
      <color rgb="FFFF6600"/>
      <color rgb="FFC9A6E4"/>
      <color rgb="FFCCECFF"/>
      <color rgb="FF66FFCC"/>
      <color rgb="FF000000"/>
      <color rgb="FFCCCCFF"/>
      <color rgb="FFEE7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>
  <person displayName="Linda Wilkinson" id="{605D0C01-F99D-42CB-A654-98C1B48F4608}" userId="d68e63d5be1e3a10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6" dT="2023-05-05T01:22:56.70" personId="{605D0C01-F99D-42CB-A654-98C1B48F4608}" id="{FB47F881-3A0A-4C54-9ACD-ED4A66821721}">
    <text>What is the source for restricted donations?</text>
  </threadedComment>
  <threadedComment ref="B36" dT="2023-05-04T19:13:15.38" personId="{605D0C01-F99D-42CB-A654-98C1B48F4608}" id="{CDEF4D86-6170-4BBB-86EC-D31D36ACA653}">
    <text>BIAV pays 75%  ?</text>
  </threadedComment>
  <threadedComment ref="B38" dT="2023-05-04T19:15:40.13" personId="{605D0C01-F99D-42CB-A654-98C1B48F4608}" id="{937348EB-0D47-42B6-AC5C-E5577BBFDAAB}">
    <text>HOW MUCH DOES BIAV PROVIDE? GIVE A NOTE</text>
  </threadedComment>
  <threadedComment ref="B39" dT="2023-05-04T19:16:02.08" personId="{605D0C01-F99D-42CB-A654-98C1B48F4608}" id="{F7BFAD38-79F2-4486-95D2-AD31EFA4BC68}">
    <text>WHAT DOES BIAV CONTRIBUTE AND WHEN?J WHAT IS ELIGIBLITY?</text>
  </threadedComment>
  <threadedComment ref="C40" dT="2023-05-04T19:13:47.04" personId="{605D0C01-F99D-42CB-A654-98C1B48F4608}" id="{C4CCA59B-4CCC-41A6-9453-CAF52A114230}">
    <text>CREATE FORMULA TO ADD ALL BENEFITS TOGETHER</text>
  </threadedComment>
  <threadedComment ref="C44" dT="2023-05-04T19:28:43.74" personId="{605D0C01-F99D-42CB-A654-98C1B48F4608}" id="{F92B2158-96B6-44C6-BDB5-3EA5401EC5B7}">
    <text>Expect increase in camp costs &amp; conf hotels; conf may be 2 days - confirm with Debra H this will increases costs; registrations should cover costs</text>
  </threadedComment>
  <threadedComment ref="C46" dT="2023-05-05T01:30:13.49" personId="{605D0C01-F99D-42CB-A654-98C1B48F4608}" id="{372B58FB-AEC7-4792-9E25-AC42CF3F95FC}">
    <text>Includes new mktng materials per VK; may also need 2 new staff laptops; VK needs a laptop case $30</text>
  </threadedComment>
  <threadedComment ref="C48" dT="2023-05-05T01:30:50.85" personId="{605D0C01-F99D-42CB-A654-98C1B48F4608}" id="{6D3C4748-2DAD-4BF4-8B20-E222E84F37DF}">
    <text>New outreach materials; translated Spanish materials?</text>
  </threadedComment>
  <threadedComment ref="C52" dT="2023-05-05T01:36:25.48" personId="{605D0C01-F99D-42CB-A654-98C1B48F4608}" id="{05B63893-8EBA-495D-BFA6-E994CECDC8C4}">
    <text>VAFRE; AFP; CBIS; AIRS &amp; other training for staff</text>
  </threadedComment>
  <threadedComment ref="C53" dT="2023-05-05T02:27:39.31" personId="{605D0C01-F99D-42CB-A654-98C1B48F4608}" id="{B9855DBC-0EFB-463A-99C9-04B3B5543FAB}">
    <text>Incl. outreach as needed</text>
  </threadedComment>
  <threadedComment ref="C54" dT="2023-05-05T01:38:23.33" personId="{605D0C01-F99D-42CB-A654-98C1B48F4608}" id="{341806B3-561B-4A5A-917E-3375E2EED408}">
    <text>What types of expenses are these?</text>
  </threadedComment>
  <threadedComment ref="C55" dT="2023-05-05T01:41:30.68" personId="{605D0C01-F99D-42CB-A654-98C1B48F4608}" id="{C3614C70-24C2-4356-BC55-B57C698065CF}">
    <text>Conference &amp; camp; paid for using BIDS</text>
  </threadedComment>
  <threadedComment ref="C59" dT="2023-05-05T01:46:00.47" personId="{605D0C01-F99D-42CB-A654-98C1B48F4608}" id="{9EAC69F6-C1C1-4A4A-AFC9-E7AFC41DF6B2}">
    <text>Reimburse at IRS rate; goes up in January</text>
  </threadedComment>
  <threadedComment ref="C62" dT="2023-05-05T01:48:01.78" personId="{605D0C01-F99D-42CB-A654-98C1B48F4608}" id="{1DEF2BFF-B3E4-40B4-A8A2-6D5CFD3A9BCA}">
    <text>Gifts; honorarium; cards; volunteer/intern recognition; Amy is paying for intern things personally</text>
  </threadedComment>
  <threadedComment ref="B71" dT="2023-05-05T01:04:19.87" personId="{605D0C01-F99D-42CB-A654-98C1B48F4608}" id="{64742B17-3CC1-44E0-856F-767CC52B6075}">
    <text>RCG accounting</text>
  </threadedComment>
  <threadedComment ref="B73" dT="2023-05-05T01:43:01.30" personId="{605D0C01-F99D-42CB-A654-98C1B48F4608}" id="{88A4EF65-4A9B-4B08-BE35-E25D8EB5FDA0}">
    <text>Make sure not to duplicate what is in Professoinal Fees</text>
  </threadedComment>
  <threadedComment ref="C74" dT="2023-05-04T19:13:47.04" personId="{605D0C01-F99D-42CB-A654-98C1B48F4608}" id="{F33EB694-C75C-45FB-9549-2D1A0A113343}">
    <text>CREATE FORMULA TO ADD ALL BENEFITS TOGETHER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2" zoomScale="130" zoomScaleNormal="130" workbookViewId="0">
      <selection activeCell="D8" sqref="D8"/>
    </sheetView>
  </sheetViews>
  <sheetFormatPr defaultRowHeight="14.4" x14ac:dyDescent="0.3"/>
  <cols>
    <col min="1" max="1" width="44.88671875" customWidth="1"/>
    <col min="2" max="2" width="50" customWidth="1"/>
  </cols>
  <sheetData>
    <row r="1" spans="1:2" x14ac:dyDescent="0.3">
      <c r="A1" s="167" t="s">
        <v>55</v>
      </c>
      <c r="B1" s="168"/>
    </row>
    <row r="2" spans="1:2" x14ac:dyDescent="0.3">
      <c r="A2" s="46"/>
      <c r="B2" s="47"/>
    </row>
    <row r="3" spans="1:2" x14ac:dyDescent="0.3">
      <c r="A3" s="48" t="s">
        <v>38</v>
      </c>
      <c r="B3" s="49" t="s">
        <v>39</v>
      </c>
    </row>
    <row r="4" spans="1:2" x14ac:dyDescent="0.3">
      <c r="A4" s="3" t="s">
        <v>77</v>
      </c>
      <c r="B4" s="50"/>
    </row>
    <row r="5" spans="1:2" ht="16.5" customHeight="1" x14ac:dyDescent="0.3">
      <c r="A5" s="51" t="s">
        <v>45</v>
      </c>
      <c r="B5" s="50"/>
    </row>
    <row r="6" spans="1:2" ht="16.5" customHeight="1" x14ac:dyDescent="0.3">
      <c r="A6" s="52" t="s">
        <v>46</v>
      </c>
      <c r="B6" s="50"/>
    </row>
    <row r="7" spans="1:2" ht="16.5" customHeight="1" x14ac:dyDescent="0.3">
      <c r="A7" s="131" t="s">
        <v>53</v>
      </c>
      <c r="B7" s="50"/>
    </row>
    <row r="8" spans="1:2" x14ac:dyDescent="0.3">
      <c r="A8" s="6"/>
      <c r="B8" s="50"/>
    </row>
    <row r="9" spans="1:2" x14ac:dyDescent="0.3">
      <c r="A9" s="53" t="s">
        <v>57</v>
      </c>
      <c r="B9" s="12" t="s">
        <v>76</v>
      </c>
    </row>
    <row r="10" spans="1:2" ht="16.5" customHeight="1" x14ac:dyDescent="0.3">
      <c r="A10" s="134" t="s">
        <v>63</v>
      </c>
      <c r="B10" s="135" t="s">
        <v>64</v>
      </c>
    </row>
    <row r="11" spans="1:2" ht="16.5" customHeight="1" x14ac:dyDescent="0.3">
      <c r="A11" s="54" t="s">
        <v>41</v>
      </c>
      <c r="B11" s="38" t="s">
        <v>52</v>
      </c>
    </row>
    <row r="12" spans="1:2" ht="16.5" customHeight="1" x14ac:dyDescent="0.3">
      <c r="A12" s="136" t="s">
        <v>78</v>
      </c>
      <c r="B12" s="14"/>
    </row>
    <row r="13" spans="1:2" ht="16.5" customHeight="1" x14ac:dyDescent="0.3">
      <c r="A13" s="138" t="s">
        <v>79</v>
      </c>
      <c r="B13" s="15" t="s">
        <v>75</v>
      </c>
    </row>
    <row r="14" spans="1:2" x14ac:dyDescent="0.3">
      <c r="A14" s="139" t="s">
        <v>80</v>
      </c>
      <c r="B14" s="37" t="s">
        <v>41</v>
      </c>
    </row>
    <row r="15" spans="1:2" ht="16.5" customHeight="1" x14ac:dyDescent="0.3">
      <c r="A15" s="5"/>
      <c r="B15" s="13"/>
    </row>
    <row r="16" spans="1:2" ht="16.5" customHeight="1" x14ac:dyDescent="0.3">
      <c r="A16" s="5"/>
      <c r="B16" s="15" t="s">
        <v>58</v>
      </c>
    </row>
    <row r="17" spans="1:2" ht="16.5" customHeight="1" x14ac:dyDescent="0.3">
      <c r="A17" s="5"/>
      <c r="B17" s="55" t="s">
        <v>46</v>
      </c>
    </row>
    <row r="18" spans="1:2" ht="16.5" customHeight="1" x14ac:dyDescent="0.3">
      <c r="A18" s="3" t="s">
        <v>56</v>
      </c>
      <c r="B18" s="130" t="s">
        <v>53</v>
      </c>
    </row>
    <row r="19" spans="1:2" x14ac:dyDescent="0.3">
      <c r="A19" s="127" t="s">
        <v>72</v>
      </c>
      <c r="B19" s="14"/>
    </row>
    <row r="20" spans="1:2" ht="16.5" customHeight="1" x14ac:dyDescent="0.3">
      <c r="A20" s="129" t="s">
        <v>74</v>
      </c>
      <c r="B20" s="15" t="s">
        <v>59</v>
      </c>
    </row>
    <row r="21" spans="1:2" ht="16.5" customHeight="1" x14ac:dyDescent="0.3">
      <c r="A21" s="5"/>
      <c r="B21" s="128" t="s">
        <v>73</v>
      </c>
    </row>
    <row r="22" spans="1:2" ht="15.75" customHeight="1" x14ac:dyDescent="0.3">
      <c r="A22" s="3" t="s">
        <v>60</v>
      </c>
      <c r="B22" s="129" t="s">
        <v>74</v>
      </c>
    </row>
    <row r="23" spans="1:2" ht="16.5" customHeight="1" x14ac:dyDescent="0.3">
      <c r="A23" s="5"/>
      <c r="B23" s="132" t="s">
        <v>51</v>
      </c>
    </row>
    <row r="24" spans="1:2" ht="16.5" customHeight="1" x14ac:dyDescent="0.3">
      <c r="A24" s="5"/>
      <c r="B24" s="133"/>
    </row>
    <row r="25" spans="1:2" ht="16.5" customHeight="1" x14ac:dyDescent="0.3">
      <c r="A25" s="5"/>
      <c r="B25" s="15" t="s">
        <v>62</v>
      </c>
    </row>
    <row r="26" spans="1:2" ht="16.5" customHeight="1" x14ac:dyDescent="0.3">
      <c r="A26" s="5"/>
      <c r="B26" s="13" t="s">
        <v>54</v>
      </c>
    </row>
    <row r="27" spans="1:2" ht="16.5" customHeight="1" x14ac:dyDescent="0.3">
      <c r="A27" s="3" t="s">
        <v>61</v>
      </c>
      <c r="B27" s="14"/>
    </row>
    <row r="28" spans="1:2" x14ac:dyDescent="0.3">
      <c r="A28" s="132" t="s">
        <v>51</v>
      </c>
      <c r="B28" s="57" t="s">
        <v>65</v>
      </c>
    </row>
    <row r="29" spans="1:2" x14ac:dyDescent="0.3">
      <c r="A29" s="5"/>
      <c r="B29" s="137" t="s">
        <v>78</v>
      </c>
    </row>
    <row r="30" spans="1:2" ht="17.25" customHeight="1" x14ac:dyDescent="0.3">
      <c r="A30" s="5"/>
      <c r="B30" s="138" t="s">
        <v>79</v>
      </c>
    </row>
    <row r="31" spans="1:2" ht="16.5" customHeight="1" x14ac:dyDescent="0.3">
      <c r="A31" s="5"/>
      <c r="B31" s="139" t="s">
        <v>80</v>
      </c>
    </row>
    <row r="32" spans="1:2" x14ac:dyDescent="0.3">
      <c r="A32" s="5"/>
    </row>
    <row r="33" spans="1:1" ht="15" thickBot="1" x14ac:dyDescent="0.35">
      <c r="A33" s="56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37"/>
  <sheetViews>
    <sheetView tabSelected="1" topLeftCell="A25" zoomScaleNormal="100" zoomScaleSheetLayoutView="115" workbookViewId="0">
      <selection activeCell="H45" sqref="H45"/>
    </sheetView>
  </sheetViews>
  <sheetFormatPr defaultColWidth="8.88671875" defaultRowHeight="15.6" x14ac:dyDescent="0.3"/>
  <cols>
    <col min="1" max="1" width="48.33203125" style="1" customWidth="1"/>
    <col min="2" max="2" width="16" style="74" customWidth="1"/>
    <col min="3" max="3" width="15.88671875" style="29" customWidth="1"/>
    <col min="4" max="4" width="13.109375" style="19" customWidth="1"/>
    <col min="5" max="5" width="13.109375" style="98" customWidth="1"/>
    <col min="6" max="16384" width="8.88671875" style="5"/>
  </cols>
  <sheetData>
    <row r="1" spans="1:5" s="17" customFormat="1" ht="26.25" customHeight="1" x14ac:dyDescent="0.3">
      <c r="A1" s="90"/>
      <c r="B1" s="91" t="s">
        <v>42</v>
      </c>
      <c r="C1" s="92" t="s">
        <v>16</v>
      </c>
      <c r="D1" s="93" t="s">
        <v>19</v>
      </c>
      <c r="E1" s="100" t="s">
        <v>20</v>
      </c>
    </row>
    <row r="2" spans="1:5" x14ac:dyDescent="0.3">
      <c r="A2" s="87" t="s">
        <v>43</v>
      </c>
      <c r="B2" s="79"/>
      <c r="C2" s="119"/>
      <c r="D2" s="120"/>
      <c r="E2" s="120"/>
    </row>
    <row r="3" spans="1:5" ht="51.75" customHeight="1" x14ac:dyDescent="0.3">
      <c r="A3" s="1" t="s">
        <v>85</v>
      </c>
      <c r="B3" s="62">
        <v>70500</v>
      </c>
      <c r="C3" s="18">
        <v>63500</v>
      </c>
      <c r="D3" s="20">
        <v>56000</v>
      </c>
      <c r="E3" s="101">
        <v>57600</v>
      </c>
    </row>
    <row r="4" spans="1:5" ht="38.25" customHeight="1" x14ac:dyDescent="0.3">
      <c r="A4" s="2" t="s">
        <v>86</v>
      </c>
      <c r="B4" s="63">
        <v>18000</v>
      </c>
      <c r="C4" s="10">
        <v>15000</v>
      </c>
      <c r="D4" s="20">
        <v>15000</v>
      </c>
      <c r="E4" s="101">
        <v>32000</v>
      </c>
    </row>
    <row r="5" spans="1:5" ht="54.75" customHeight="1" x14ac:dyDescent="0.3">
      <c r="A5" s="1" t="s">
        <v>87</v>
      </c>
      <c r="B5" s="64">
        <v>60900</v>
      </c>
      <c r="C5" s="10">
        <v>54900</v>
      </c>
      <c r="D5" s="20">
        <v>45000</v>
      </c>
      <c r="E5" s="101">
        <v>45000</v>
      </c>
    </row>
    <row r="6" spans="1:5" ht="14.4" x14ac:dyDescent="0.3">
      <c r="A6" s="3" t="s">
        <v>88</v>
      </c>
      <c r="B6" s="64">
        <v>55000</v>
      </c>
      <c r="C6" s="10">
        <v>45000</v>
      </c>
      <c r="D6" s="20">
        <v>33000</v>
      </c>
      <c r="E6" s="102">
        <v>32000</v>
      </c>
    </row>
    <row r="7" spans="1:5" ht="14.4" x14ac:dyDescent="0.3">
      <c r="A7" s="3" t="s">
        <v>89</v>
      </c>
      <c r="B7" s="64">
        <v>18000</v>
      </c>
      <c r="C7" s="10">
        <v>18000</v>
      </c>
      <c r="D7" s="20">
        <v>16000</v>
      </c>
      <c r="E7" s="102">
        <v>10000</v>
      </c>
    </row>
    <row r="8" spans="1:5" ht="14.4" x14ac:dyDescent="0.3">
      <c r="A8" s="3" t="s">
        <v>44</v>
      </c>
      <c r="B8" s="64">
        <v>15000</v>
      </c>
      <c r="C8" s="10">
        <v>15000</v>
      </c>
      <c r="D8" s="21"/>
      <c r="E8" s="99"/>
    </row>
    <row r="9" spans="1:5" ht="18" customHeight="1" x14ac:dyDescent="0.3">
      <c r="A9" s="3" t="s">
        <v>90</v>
      </c>
      <c r="B9" s="64">
        <v>400</v>
      </c>
      <c r="C9" s="10">
        <v>10800</v>
      </c>
      <c r="D9" s="20">
        <v>1100</v>
      </c>
      <c r="E9" s="101">
        <v>3100</v>
      </c>
    </row>
    <row r="10" spans="1:5" ht="14.4" x14ac:dyDescent="0.3">
      <c r="A10" s="59" t="s">
        <v>50</v>
      </c>
      <c r="B10" s="65">
        <f>SUM(B3:B9)</f>
        <v>237800</v>
      </c>
      <c r="C10" s="32">
        <f>SUM(C3:C9)</f>
        <v>222200</v>
      </c>
      <c r="D10" s="25">
        <f>SUM(D3:D9)</f>
        <v>166100</v>
      </c>
      <c r="E10" s="103">
        <f>SUM(E3:E9)</f>
        <v>179700</v>
      </c>
    </row>
    <row r="11" spans="1:5" ht="14.25" customHeight="1" x14ac:dyDescent="0.3">
      <c r="A11" s="58" t="s">
        <v>17</v>
      </c>
      <c r="B11" s="75"/>
      <c r="C11" s="116"/>
      <c r="D11" s="117"/>
      <c r="E11" s="118"/>
    </row>
    <row r="12" spans="1:5" ht="14.4" x14ac:dyDescent="0.3">
      <c r="A12" s="4" t="s">
        <v>0</v>
      </c>
      <c r="B12" s="66">
        <v>577812</v>
      </c>
      <c r="C12" s="10">
        <v>577812</v>
      </c>
      <c r="D12" s="21">
        <v>577812</v>
      </c>
      <c r="E12" s="99"/>
    </row>
    <row r="13" spans="1:5" ht="14.4" x14ac:dyDescent="0.3">
      <c r="A13" s="4" t="s">
        <v>18</v>
      </c>
      <c r="B13" s="66">
        <v>44490</v>
      </c>
      <c r="C13" s="23">
        <v>44490</v>
      </c>
      <c r="D13" s="21">
        <v>44490</v>
      </c>
      <c r="E13" s="99"/>
    </row>
    <row r="14" spans="1:5" ht="14.4" x14ac:dyDescent="0.3">
      <c r="A14" s="4" t="s">
        <v>36</v>
      </c>
      <c r="B14" s="66">
        <v>109000</v>
      </c>
      <c r="C14" s="23">
        <v>109000</v>
      </c>
      <c r="D14" s="21">
        <v>109000</v>
      </c>
      <c r="E14" s="99"/>
    </row>
    <row r="15" spans="1:5" ht="14.4" x14ac:dyDescent="0.3">
      <c r="A15" s="6" t="s">
        <v>103</v>
      </c>
      <c r="B15" s="66">
        <v>12000</v>
      </c>
      <c r="C15" s="23">
        <v>14500</v>
      </c>
      <c r="D15" s="20">
        <v>24250</v>
      </c>
      <c r="E15" s="102">
        <v>24250</v>
      </c>
    </row>
    <row r="16" spans="1:5" ht="14.4" x14ac:dyDescent="0.3">
      <c r="A16" s="59" t="s">
        <v>49</v>
      </c>
      <c r="B16" s="65">
        <f>SUM(B12:B15)</f>
        <v>743302</v>
      </c>
      <c r="C16" s="32">
        <f>SUM(C12:C15)</f>
        <v>745802</v>
      </c>
      <c r="D16" s="27"/>
      <c r="E16" s="104"/>
    </row>
    <row r="17" spans="1:12" ht="16.5" customHeight="1" x14ac:dyDescent="0.3">
      <c r="A17" s="60" t="s">
        <v>104</v>
      </c>
      <c r="B17" s="65">
        <f>B10+B16</f>
        <v>981102</v>
      </c>
      <c r="C17" s="32">
        <f>SUM(C16,C10)</f>
        <v>968002</v>
      </c>
      <c r="D17" s="78">
        <v>933934</v>
      </c>
      <c r="E17" s="105">
        <v>835789</v>
      </c>
    </row>
    <row r="18" spans="1:12" s="84" customFormat="1" ht="7.5" customHeight="1" x14ac:dyDescent="0.3">
      <c r="A18" s="111"/>
      <c r="B18" s="112"/>
      <c r="C18" s="113"/>
      <c r="D18" s="114"/>
      <c r="E18" s="115"/>
    </row>
    <row r="19" spans="1:12" ht="16.5" customHeight="1" x14ac:dyDescent="0.3">
      <c r="A19" s="169" t="s">
        <v>47</v>
      </c>
      <c r="B19" s="170"/>
      <c r="C19" s="170"/>
      <c r="D19" s="170"/>
      <c r="E19" s="171"/>
    </row>
    <row r="20" spans="1:12" ht="15" customHeight="1" x14ac:dyDescent="0.3">
      <c r="A20" s="88" t="s">
        <v>71</v>
      </c>
      <c r="B20" s="67"/>
      <c r="C20" s="24"/>
      <c r="D20" s="22"/>
      <c r="E20" s="106"/>
    </row>
    <row r="21" spans="1:12" ht="16.5" customHeight="1" x14ac:dyDescent="0.3">
      <c r="A21" s="89" t="s">
        <v>67</v>
      </c>
      <c r="B21" s="77">
        <v>110198</v>
      </c>
      <c r="C21" s="76"/>
      <c r="D21" s="20"/>
      <c r="E21" s="102"/>
    </row>
    <row r="22" spans="1:12" ht="16.5" customHeight="1" x14ac:dyDescent="0.3">
      <c r="A22" s="1" t="s">
        <v>66</v>
      </c>
      <c r="B22" s="68">
        <v>65000</v>
      </c>
      <c r="C22" s="11"/>
      <c r="D22" s="20"/>
      <c r="E22" s="102"/>
    </row>
    <row r="23" spans="1:12" x14ac:dyDescent="0.3">
      <c r="A23" s="1" t="s">
        <v>101</v>
      </c>
      <c r="B23" s="68">
        <v>25000</v>
      </c>
      <c r="C23" s="11"/>
      <c r="D23" s="20"/>
      <c r="E23" s="102"/>
      <c r="L23" s="151"/>
    </row>
    <row r="24" spans="1:12" ht="15.75" customHeight="1" x14ac:dyDescent="0.3">
      <c r="A24" s="1" t="s">
        <v>100</v>
      </c>
      <c r="B24" s="143">
        <v>75000</v>
      </c>
      <c r="C24" s="11"/>
      <c r="D24" s="20"/>
      <c r="E24" s="102"/>
    </row>
    <row r="25" spans="1:12" ht="15.75" customHeight="1" x14ac:dyDescent="0.3">
      <c r="A25" s="1" t="s">
        <v>92</v>
      </c>
      <c r="B25" s="68">
        <v>68000</v>
      </c>
      <c r="C25" s="11"/>
      <c r="D25" s="20"/>
      <c r="E25" s="102"/>
    </row>
    <row r="26" spans="1:12" ht="16.5" customHeight="1" x14ac:dyDescent="0.3">
      <c r="A26" s="1" t="s">
        <v>82</v>
      </c>
      <c r="B26" s="68">
        <v>60000</v>
      </c>
      <c r="C26" s="76"/>
      <c r="D26" s="20"/>
      <c r="E26" s="102"/>
      <c r="H26" s="150"/>
    </row>
    <row r="27" spans="1:12" ht="16.5" customHeight="1" x14ac:dyDescent="0.3">
      <c r="A27" s="1" t="s">
        <v>70</v>
      </c>
      <c r="B27" s="68">
        <v>46000</v>
      </c>
      <c r="C27" s="76"/>
      <c r="D27" s="20"/>
      <c r="E27" s="102"/>
    </row>
    <row r="28" spans="1:12" ht="14.4" x14ac:dyDescent="0.3">
      <c r="A28" s="1" t="s">
        <v>99</v>
      </c>
      <c r="B28" s="68">
        <v>60000</v>
      </c>
      <c r="C28" s="76"/>
      <c r="D28" s="20"/>
      <c r="E28" s="102"/>
    </row>
    <row r="29" spans="1:12" ht="14.4" x14ac:dyDescent="0.3">
      <c r="A29" s="1" t="s">
        <v>69</v>
      </c>
      <c r="B29" s="68">
        <v>55500</v>
      </c>
      <c r="C29" s="76"/>
      <c r="D29" s="20"/>
      <c r="E29" s="102"/>
    </row>
    <row r="30" spans="1:12" ht="16.5" customHeight="1" x14ac:dyDescent="0.3">
      <c r="A30" s="7" t="s">
        <v>105</v>
      </c>
      <c r="B30" s="69">
        <v>12750</v>
      </c>
      <c r="C30" s="76"/>
      <c r="D30" s="20"/>
      <c r="E30" s="102"/>
    </row>
    <row r="31" spans="1:12" ht="16.5" customHeight="1" x14ac:dyDescent="0.3">
      <c r="A31" s="155" t="s">
        <v>106</v>
      </c>
      <c r="B31" s="152">
        <f>SUM(B21:B30)</f>
        <v>577448</v>
      </c>
      <c r="C31" s="32">
        <v>545979.03</v>
      </c>
      <c r="D31" s="25">
        <v>491634.70999999996</v>
      </c>
      <c r="E31" s="107">
        <v>469005.30999999994</v>
      </c>
    </row>
    <row r="32" spans="1:12" ht="12.6" customHeight="1" x14ac:dyDescent="0.3">
      <c r="A32" s="154" t="s">
        <v>1</v>
      </c>
      <c r="B32" s="70"/>
      <c r="C32" s="24"/>
      <c r="D32" s="20"/>
      <c r="E32" s="101"/>
    </row>
    <row r="33" spans="1:26" ht="14.4" x14ac:dyDescent="0.3">
      <c r="A33" s="126" t="s">
        <v>22</v>
      </c>
      <c r="B33" s="149">
        <v>40650</v>
      </c>
      <c r="C33" s="24"/>
      <c r="D33" s="21"/>
      <c r="E33" s="99"/>
    </row>
    <row r="34" spans="1:26" ht="14.4" x14ac:dyDescent="0.3">
      <c r="A34" s="126" t="s">
        <v>91</v>
      </c>
      <c r="B34" s="149">
        <v>700</v>
      </c>
      <c r="C34" s="24"/>
      <c r="D34" s="21"/>
      <c r="E34" s="99"/>
    </row>
    <row r="35" spans="1:26" ht="14.4" x14ac:dyDescent="0.3">
      <c r="A35" s="126" t="s">
        <v>29</v>
      </c>
      <c r="B35" s="149">
        <v>1700</v>
      </c>
      <c r="C35" s="24"/>
      <c r="D35" s="21"/>
      <c r="E35" s="99"/>
      <c r="Z35" s="5">
        <v>39100</v>
      </c>
    </row>
    <row r="36" spans="1:26" ht="14.4" x14ac:dyDescent="0.3">
      <c r="A36" s="126" t="s">
        <v>37</v>
      </c>
      <c r="B36" s="149">
        <v>9950</v>
      </c>
      <c r="C36" s="97"/>
      <c r="D36" s="21"/>
      <c r="E36" s="99"/>
      <c r="Z36" s="5">
        <v>-4900</v>
      </c>
    </row>
    <row r="37" spans="1:26" ht="14.4" x14ac:dyDescent="0.3">
      <c r="A37" s="61" t="s">
        <v>93</v>
      </c>
      <c r="B37" s="71">
        <f>SUM(B33:B36)</f>
        <v>53000</v>
      </c>
      <c r="C37" s="32">
        <v>66753</v>
      </c>
      <c r="D37" s="26">
        <v>46847.867445320706</v>
      </c>
      <c r="E37" s="103">
        <v>42741.867445320706</v>
      </c>
      <c r="Z37" s="5">
        <v>3000</v>
      </c>
    </row>
    <row r="38" spans="1:26" ht="16.95" customHeight="1" x14ac:dyDescent="0.3">
      <c r="A38" s="156" t="s">
        <v>95</v>
      </c>
      <c r="B38" s="71"/>
      <c r="C38" s="10"/>
      <c r="D38" s="21"/>
      <c r="E38" s="99"/>
      <c r="Z38" s="5">
        <v>-1500</v>
      </c>
    </row>
    <row r="39" spans="1:26" ht="16.95" customHeight="1" x14ac:dyDescent="0.3">
      <c r="A39" s="144" t="s">
        <v>2</v>
      </c>
      <c r="B39" s="143">
        <v>3200</v>
      </c>
      <c r="C39" s="10">
        <v>3200</v>
      </c>
      <c r="D39" s="21"/>
      <c r="E39" s="99"/>
      <c r="Z39" s="145">
        <f>SUM(Z35:Z38)</f>
        <v>35700</v>
      </c>
    </row>
    <row r="40" spans="1:26" ht="14.4" x14ac:dyDescent="0.3">
      <c r="A40" s="7" t="s">
        <v>3</v>
      </c>
      <c r="B40" s="66">
        <v>4300</v>
      </c>
      <c r="C40" s="10">
        <v>3000</v>
      </c>
      <c r="D40" s="20">
        <v>4000</v>
      </c>
      <c r="E40" s="102">
        <v>4000</v>
      </c>
    </row>
    <row r="41" spans="1:26" ht="14.4" x14ac:dyDescent="0.3">
      <c r="A41" s="7" t="s">
        <v>84</v>
      </c>
      <c r="B41" s="66">
        <v>45900</v>
      </c>
      <c r="C41" s="10">
        <v>45316</v>
      </c>
      <c r="D41" s="20">
        <v>34239.660000000003</v>
      </c>
      <c r="E41" s="102">
        <v>29737</v>
      </c>
    </row>
    <row r="42" spans="1:26" ht="14.4" x14ac:dyDescent="0.3">
      <c r="A42" s="7" t="s">
        <v>4</v>
      </c>
      <c r="B42" s="66">
        <v>75000</v>
      </c>
      <c r="C42" s="10">
        <v>65800</v>
      </c>
      <c r="D42" s="20">
        <v>81500</v>
      </c>
      <c r="E42" s="102">
        <v>81000</v>
      </c>
    </row>
    <row r="43" spans="1:26" ht="14.4" x14ac:dyDescent="0.3">
      <c r="A43" s="7" t="s">
        <v>5</v>
      </c>
      <c r="B43" s="68">
        <v>54000</v>
      </c>
      <c r="C43" s="10">
        <v>53421.87</v>
      </c>
      <c r="D43" s="20">
        <v>49440</v>
      </c>
      <c r="E43" s="102">
        <v>48000</v>
      </c>
    </row>
    <row r="44" spans="1:26" ht="14.4" x14ac:dyDescent="0.3">
      <c r="A44" s="7" t="s">
        <v>6</v>
      </c>
      <c r="B44" s="69">
        <v>9000</v>
      </c>
      <c r="C44" s="10">
        <v>8600</v>
      </c>
      <c r="D44" s="20">
        <v>8200</v>
      </c>
      <c r="E44" s="102">
        <v>9200</v>
      </c>
    </row>
    <row r="45" spans="1:26" ht="14.4" x14ac:dyDescent="0.3">
      <c r="A45" s="7" t="s">
        <v>7</v>
      </c>
      <c r="B45" s="69">
        <v>8500</v>
      </c>
      <c r="C45" s="10">
        <v>6950</v>
      </c>
      <c r="D45" s="20">
        <v>8200</v>
      </c>
      <c r="E45" s="102">
        <v>7608.41</v>
      </c>
    </row>
    <row r="46" spans="1:26" ht="14.4" x14ac:dyDescent="0.3">
      <c r="A46" s="7" t="s">
        <v>8</v>
      </c>
      <c r="B46" s="153">
        <v>2500</v>
      </c>
      <c r="C46" s="10">
        <v>2683.47</v>
      </c>
      <c r="D46" s="20">
        <v>1700</v>
      </c>
      <c r="E46" s="102">
        <v>3500</v>
      </c>
    </row>
    <row r="47" spans="1:26" ht="14.4" x14ac:dyDescent="0.3">
      <c r="A47" s="7" t="s">
        <v>9</v>
      </c>
      <c r="B47" s="69">
        <v>10000</v>
      </c>
      <c r="C47" s="10">
        <v>12791.369999999999</v>
      </c>
      <c r="D47" s="20">
        <v>13500</v>
      </c>
      <c r="E47" s="102">
        <v>11500</v>
      </c>
    </row>
    <row r="48" spans="1:26" ht="14.4" x14ac:dyDescent="0.3">
      <c r="A48" s="7" t="s">
        <v>109</v>
      </c>
      <c r="B48" s="153">
        <v>25000</v>
      </c>
      <c r="C48" s="10">
        <v>16800</v>
      </c>
      <c r="D48" s="20">
        <v>15500</v>
      </c>
      <c r="E48" s="102">
        <v>13027.25</v>
      </c>
    </row>
    <row r="49" spans="1:5" ht="14.4" x14ac:dyDescent="0.3">
      <c r="A49" s="7" t="s">
        <v>10</v>
      </c>
      <c r="B49" s="66">
        <v>20000</v>
      </c>
      <c r="C49" s="10">
        <v>16621.07</v>
      </c>
      <c r="D49" s="20">
        <v>15550</v>
      </c>
      <c r="E49" s="102">
        <v>15550</v>
      </c>
    </row>
    <row r="50" spans="1:5" ht="14.4" x14ac:dyDescent="0.3">
      <c r="A50" s="7" t="s">
        <v>11</v>
      </c>
      <c r="B50" s="66">
        <v>3000</v>
      </c>
      <c r="C50" s="10">
        <v>1766.09</v>
      </c>
      <c r="D50" s="20">
        <v>2000</v>
      </c>
      <c r="E50" s="102">
        <v>2700</v>
      </c>
    </row>
    <row r="51" spans="1:5" ht="14.4" x14ac:dyDescent="0.3">
      <c r="A51" s="7" t="s">
        <v>12</v>
      </c>
      <c r="B51" s="66">
        <v>1500</v>
      </c>
      <c r="C51" s="10">
        <v>4728.17</v>
      </c>
      <c r="D51" s="20">
        <v>2500</v>
      </c>
      <c r="E51" s="102">
        <v>3000</v>
      </c>
    </row>
    <row r="52" spans="1:5" ht="15.75" customHeight="1" x14ac:dyDescent="0.3">
      <c r="A52" s="94" t="s">
        <v>68</v>
      </c>
      <c r="B52" s="72">
        <v>18338</v>
      </c>
      <c r="C52" s="10">
        <v>18080.760000000002</v>
      </c>
      <c r="D52" s="21">
        <v>16000</v>
      </c>
      <c r="E52" s="99">
        <v>6100</v>
      </c>
    </row>
    <row r="53" spans="1:5" ht="14.4" x14ac:dyDescent="0.3">
      <c r="A53" s="7" t="s">
        <v>108</v>
      </c>
      <c r="B53" s="66">
        <v>23500</v>
      </c>
      <c r="C53" s="10">
        <v>9139</v>
      </c>
      <c r="D53" s="20">
        <v>20639</v>
      </c>
      <c r="E53" s="102">
        <v>19639</v>
      </c>
    </row>
    <row r="54" spans="1:5" ht="14.4" x14ac:dyDescent="0.3">
      <c r="A54" s="7" t="s">
        <v>14</v>
      </c>
      <c r="B54" s="66">
        <v>4400</v>
      </c>
      <c r="C54" s="10">
        <v>4413.1400000000003</v>
      </c>
      <c r="D54" s="20">
        <v>3000</v>
      </c>
      <c r="E54" s="102">
        <v>4000</v>
      </c>
    </row>
    <row r="55" spans="1:5" ht="14.4" x14ac:dyDescent="0.3">
      <c r="A55" s="7" t="s">
        <v>30</v>
      </c>
      <c r="B55" s="66">
        <v>650</v>
      </c>
      <c r="C55" s="10">
        <v>9685</v>
      </c>
      <c r="D55" s="20">
        <v>500</v>
      </c>
      <c r="E55" s="102">
        <v>500</v>
      </c>
    </row>
    <row r="56" spans="1:5" ht="14.4" x14ac:dyDescent="0.3">
      <c r="A56" s="7" t="s">
        <v>25</v>
      </c>
      <c r="B56" s="66">
        <v>1800</v>
      </c>
      <c r="C56" s="10"/>
      <c r="D56" s="20"/>
      <c r="E56" s="102"/>
    </row>
    <row r="57" spans="1:5" ht="14.4" x14ac:dyDescent="0.3">
      <c r="A57" s="7" t="s">
        <v>26</v>
      </c>
      <c r="B57" s="66">
        <v>1600</v>
      </c>
      <c r="C57" s="10"/>
      <c r="D57" s="20"/>
      <c r="E57" s="102"/>
    </row>
    <row r="58" spans="1:5" ht="14.4" x14ac:dyDescent="0.3">
      <c r="A58" s="7" t="s">
        <v>31</v>
      </c>
      <c r="B58" s="66">
        <v>1000</v>
      </c>
      <c r="C58" s="10"/>
      <c r="D58" s="20"/>
      <c r="E58" s="102"/>
    </row>
    <row r="59" spans="1:5" ht="14.4" x14ac:dyDescent="0.3">
      <c r="A59" s="7" t="s">
        <v>83</v>
      </c>
      <c r="B59" s="66">
        <v>3320</v>
      </c>
      <c r="C59" s="10"/>
      <c r="D59" s="20"/>
      <c r="E59" s="102"/>
    </row>
    <row r="60" spans="1:5" ht="15" customHeight="1" x14ac:dyDescent="0.3">
      <c r="A60" s="7" t="s">
        <v>24</v>
      </c>
      <c r="B60" s="66">
        <v>400</v>
      </c>
      <c r="C60" s="10"/>
      <c r="D60" s="162">
        <v>5325</v>
      </c>
      <c r="E60" s="102">
        <v>2000</v>
      </c>
    </row>
    <row r="61" spans="1:5" ht="15" hidden="1" customHeight="1" x14ac:dyDescent="0.3">
      <c r="A61" s="9" t="s">
        <v>23</v>
      </c>
      <c r="B61" s="73" t="s">
        <v>32</v>
      </c>
      <c r="C61" s="10"/>
      <c r="D61" s="20"/>
      <c r="E61" s="102"/>
    </row>
    <row r="62" spans="1:5" ht="15" hidden="1" customHeight="1" x14ac:dyDescent="0.3">
      <c r="A62" s="9" t="s">
        <v>27</v>
      </c>
      <c r="B62" s="73" t="s">
        <v>32</v>
      </c>
      <c r="C62" s="10"/>
      <c r="D62" s="20"/>
      <c r="E62" s="102"/>
    </row>
    <row r="63" spans="1:5" ht="15.75" customHeight="1" x14ac:dyDescent="0.3">
      <c r="A63" s="61" t="s">
        <v>94</v>
      </c>
      <c r="B63" s="65">
        <f>SUM(B39:B62)</f>
        <v>316908</v>
      </c>
      <c r="C63" s="31">
        <f>SUM(C40:C62)</f>
        <v>279795.94000000006</v>
      </c>
      <c r="D63" s="21">
        <f>SUM(D40:D62)</f>
        <v>281793.66000000003</v>
      </c>
      <c r="E63" s="99">
        <f>SUM(E40:E62)</f>
        <v>261061.66</v>
      </c>
    </row>
    <row r="64" spans="1:5" ht="14.4" customHeight="1" x14ac:dyDescent="0.3">
      <c r="A64" s="156" t="s">
        <v>13</v>
      </c>
      <c r="B64" s="65"/>
      <c r="C64" s="31"/>
      <c r="D64" s="21"/>
      <c r="E64" s="99"/>
    </row>
    <row r="65" spans="1:5" ht="14.4" x14ac:dyDescent="0.3">
      <c r="A65" s="7" t="s">
        <v>28</v>
      </c>
      <c r="B65" s="66">
        <v>13850</v>
      </c>
      <c r="C65" s="30"/>
      <c r="D65" s="20"/>
      <c r="E65" s="102"/>
    </row>
    <row r="66" spans="1:5" ht="14.4" x14ac:dyDescent="0.3">
      <c r="A66" s="7" t="s">
        <v>81</v>
      </c>
      <c r="B66" s="66">
        <v>1500</v>
      </c>
      <c r="C66" s="30"/>
      <c r="D66" s="20"/>
      <c r="E66" s="102"/>
    </row>
    <row r="67" spans="1:5" ht="14.4" x14ac:dyDescent="0.3">
      <c r="A67" s="8" t="s">
        <v>33</v>
      </c>
      <c r="B67" s="66">
        <v>10000</v>
      </c>
      <c r="C67" s="30"/>
      <c r="D67" s="20"/>
      <c r="E67" s="102"/>
    </row>
    <row r="68" spans="1:5" ht="14.4" x14ac:dyDescent="0.3">
      <c r="A68" s="7" t="s">
        <v>34</v>
      </c>
      <c r="B68" s="66">
        <v>53500</v>
      </c>
      <c r="C68" s="30"/>
      <c r="D68" s="20"/>
      <c r="E68" s="102"/>
    </row>
    <row r="69" spans="1:5" ht="14.4" x14ac:dyDescent="0.3">
      <c r="A69" s="7" t="s">
        <v>107</v>
      </c>
      <c r="B69" s="66">
        <v>15000</v>
      </c>
      <c r="C69" s="30"/>
      <c r="D69" s="20"/>
      <c r="E69" s="102"/>
    </row>
    <row r="70" spans="1:5" ht="14.4" x14ac:dyDescent="0.3">
      <c r="A70" s="7" t="s">
        <v>35</v>
      </c>
      <c r="B70" s="66">
        <v>35000</v>
      </c>
      <c r="C70" s="30"/>
      <c r="D70" s="20"/>
      <c r="E70" s="102"/>
    </row>
    <row r="71" spans="1:5" ht="14.4" x14ac:dyDescent="0.3">
      <c r="A71" s="61" t="s">
        <v>48</v>
      </c>
      <c r="B71" s="71">
        <f>SUM(B65:B70)</f>
        <v>128850</v>
      </c>
      <c r="C71" s="32">
        <v>147875</v>
      </c>
      <c r="D71" s="25">
        <v>113350</v>
      </c>
      <c r="E71" s="105">
        <v>61575</v>
      </c>
    </row>
    <row r="72" spans="1:5" ht="6.75" customHeight="1" x14ac:dyDescent="0.3">
      <c r="A72" s="3"/>
      <c r="B72" s="160"/>
      <c r="C72" s="40"/>
      <c r="D72" s="41"/>
      <c r="E72" s="109"/>
    </row>
    <row r="73" spans="1:5" x14ac:dyDescent="0.3">
      <c r="A73" s="121" t="s">
        <v>15</v>
      </c>
      <c r="B73" s="161">
        <f>B31+B37+B63+B71</f>
        <v>1076206</v>
      </c>
      <c r="C73" s="123">
        <f>C71+C63+C37+C31+C39</f>
        <v>1043602.9700000001</v>
      </c>
      <c r="D73" s="124">
        <v>933826.2374453207</v>
      </c>
      <c r="E73" s="125">
        <v>834383.83744532068</v>
      </c>
    </row>
    <row r="74" spans="1:5" ht="6" customHeight="1" x14ac:dyDescent="0.3">
      <c r="A74" s="16"/>
      <c r="B74" s="65"/>
      <c r="C74" s="40"/>
      <c r="D74" s="42"/>
      <c r="E74" s="108"/>
    </row>
    <row r="75" spans="1:5" ht="18" customHeight="1" x14ac:dyDescent="0.3">
      <c r="A75" s="122" t="s">
        <v>21</v>
      </c>
      <c r="B75" s="43">
        <f>B17-B73</f>
        <v>-95104</v>
      </c>
      <c r="C75" s="43">
        <f>C17-C73</f>
        <v>-75600.970000000088</v>
      </c>
      <c r="D75" s="44">
        <f>D17-D73</f>
        <v>107.76255467929877</v>
      </c>
      <c r="E75" s="110">
        <f>E17-E73</f>
        <v>1405.1625546793221</v>
      </c>
    </row>
    <row r="76" spans="1:5" ht="18" customHeight="1" x14ac:dyDescent="0.3">
      <c r="A76" s="39"/>
      <c r="B76" s="85"/>
      <c r="C76" s="45"/>
      <c r="D76" s="80"/>
      <c r="E76" s="81"/>
    </row>
    <row r="77" spans="1:5" ht="18" customHeight="1" x14ac:dyDescent="0.3">
      <c r="A77" s="157" t="s">
        <v>96</v>
      </c>
      <c r="B77" s="140"/>
      <c r="C77" s="164"/>
      <c r="D77" s="80"/>
      <c r="E77" s="81"/>
    </row>
    <row r="78" spans="1:5" ht="17.25" customHeight="1" x14ac:dyDescent="0.3">
      <c r="A78" s="158" t="s">
        <v>102</v>
      </c>
      <c r="B78" s="141"/>
      <c r="C78" s="45">
        <v>25000</v>
      </c>
      <c r="D78" s="80"/>
      <c r="E78" s="81"/>
    </row>
    <row r="79" spans="1:5" ht="16.5" customHeight="1" x14ac:dyDescent="0.3">
      <c r="A79" s="158" t="s">
        <v>97</v>
      </c>
      <c r="B79" s="142"/>
      <c r="C79" s="28">
        <v>27500</v>
      </c>
      <c r="D79" s="82"/>
      <c r="E79" s="81"/>
    </row>
    <row r="80" spans="1:5" ht="14.4" x14ac:dyDescent="0.3">
      <c r="A80" s="159" t="s">
        <v>98</v>
      </c>
      <c r="B80" s="142"/>
      <c r="C80" s="146">
        <v>21839</v>
      </c>
      <c r="D80" s="83"/>
      <c r="E80" s="83"/>
    </row>
    <row r="81" spans="1:5" ht="14.4" x14ac:dyDescent="0.3">
      <c r="A81" s="159"/>
      <c r="B81" s="166"/>
      <c r="C81" s="165">
        <f>SUM(C78:C80)</f>
        <v>74339</v>
      </c>
      <c r="D81" s="83"/>
      <c r="E81" s="83"/>
    </row>
    <row r="82" spans="1:5" ht="14.4" x14ac:dyDescent="0.3">
      <c r="A82" s="148"/>
      <c r="B82" s="83"/>
      <c r="C82" s="83"/>
      <c r="D82" s="5"/>
      <c r="E82" s="5"/>
    </row>
    <row r="83" spans="1:5" ht="14.4" x14ac:dyDescent="0.3">
      <c r="A83" s="148"/>
      <c r="B83" s="83"/>
      <c r="C83" s="83"/>
      <c r="D83" s="5"/>
      <c r="E83" s="5"/>
    </row>
    <row r="84" spans="1:5" ht="14.4" x14ac:dyDescent="0.3">
      <c r="A84" s="148"/>
      <c r="B84" s="83"/>
      <c r="C84" s="83"/>
      <c r="D84" s="5"/>
      <c r="E84" s="5"/>
    </row>
    <row r="85" spans="1:5" ht="18" customHeight="1" x14ac:dyDescent="0.3">
      <c r="A85" s="163"/>
      <c r="B85" s="84"/>
      <c r="C85" s="84"/>
      <c r="D85" s="5"/>
      <c r="E85" s="5"/>
    </row>
    <row r="86" spans="1:5" ht="18" customHeight="1" x14ac:dyDescent="0.3">
      <c r="A86" s="147"/>
      <c r="B86" s="84"/>
      <c r="C86" s="84"/>
      <c r="D86" s="5"/>
      <c r="E86" s="5"/>
    </row>
    <row r="87" spans="1:5" ht="15.75" customHeight="1" x14ac:dyDescent="0.3">
      <c r="B87" s="86"/>
      <c r="C87" s="34"/>
      <c r="D87" s="84"/>
      <c r="E87" s="84"/>
    </row>
    <row r="88" spans="1:5" ht="18.75" customHeight="1" x14ac:dyDescent="0.3">
      <c r="B88" s="86"/>
      <c r="C88" s="34"/>
      <c r="D88" s="84"/>
      <c r="E88" s="84"/>
    </row>
    <row r="89" spans="1:5" ht="17.25" customHeight="1" x14ac:dyDescent="0.3">
      <c r="B89" s="86"/>
      <c r="C89" s="35" t="s">
        <v>40</v>
      </c>
      <c r="D89" s="84"/>
      <c r="E89" s="84"/>
    </row>
    <row r="90" spans="1:5" ht="16.5" customHeight="1" x14ac:dyDescent="0.3">
      <c r="B90" s="86"/>
      <c r="C90" s="35"/>
      <c r="D90" s="84"/>
      <c r="E90" s="84"/>
    </row>
    <row r="91" spans="1:5" ht="15.75" customHeight="1" x14ac:dyDescent="0.3">
      <c r="B91" s="86"/>
      <c r="C91" s="35"/>
      <c r="D91" s="84"/>
      <c r="E91" s="84"/>
    </row>
    <row r="92" spans="1:5" ht="15.75" customHeight="1" x14ac:dyDescent="0.3">
      <c r="B92" s="86"/>
      <c r="C92" s="35"/>
      <c r="D92" s="84"/>
      <c r="E92" s="84"/>
    </row>
    <row r="93" spans="1:5" ht="16.5" customHeight="1" x14ac:dyDescent="0.3">
      <c r="B93" s="86"/>
      <c r="C93" s="35"/>
      <c r="D93" s="84"/>
      <c r="E93" s="84"/>
    </row>
    <row r="94" spans="1:5" ht="16.5" customHeight="1" x14ac:dyDescent="0.3">
      <c r="B94" s="86"/>
      <c r="C94" s="35"/>
      <c r="D94" s="84"/>
      <c r="E94" s="84"/>
    </row>
    <row r="95" spans="1:5" ht="15.75" customHeight="1" x14ac:dyDescent="0.3">
      <c r="B95" s="86"/>
      <c r="C95" s="35"/>
      <c r="D95" s="84"/>
      <c r="E95" s="84"/>
    </row>
    <row r="96" spans="1:5" ht="17.25" customHeight="1" x14ac:dyDescent="0.3">
      <c r="B96" s="86"/>
      <c r="C96" s="35"/>
      <c r="D96" s="84"/>
      <c r="E96" s="84"/>
    </row>
    <row r="97" spans="1:5" ht="15.75" customHeight="1" x14ac:dyDescent="0.3">
      <c r="A97" s="5"/>
      <c r="B97" s="84"/>
      <c r="C97" s="35"/>
      <c r="D97" s="84"/>
      <c r="E97" s="84"/>
    </row>
    <row r="98" spans="1:5" ht="15.75" customHeight="1" x14ac:dyDescent="0.3">
      <c r="A98" s="5"/>
      <c r="B98" s="84"/>
      <c r="C98" s="35"/>
      <c r="D98" s="84"/>
      <c r="E98" s="84"/>
    </row>
    <row r="99" spans="1:5" ht="15.75" customHeight="1" x14ac:dyDescent="0.3">
      <c r="A99" s="5"/>
      <c r="B99" s="84"/>
      <c r="C99" s="35"/>
      <c r="D99" s="84"/>
      <c r="E99" s="84"/>
    </row>
    <row r="100" spans="1:5" ht="16.5" customHeight="1" x14ac:dyDescent="0.3">
      <c r="A100" s="5"/>
      <c r="B100" s="84"/>
      <c r="C100" s="36"/>
      <c r="D100" s="84"/>
      <c r="E100" s="84"/>
    </row>
    <row r="101" spans="1:5" x14ac:dyDescent="0.3">
      <c r="A101" s="5"/>
      <c r="B101" s="84"/>
      <c r="C101" s="95"/>
      <c r="D101" s="84"/>
      <c r="E101" s="84"/>
    </row>
    <row r="102" spans="1:5" x14ac:dyDescent="0.3">
      <c r="A102" s="5"/>
      <c r="B102" s="84"/>
      <c r="C102" s="95"/>
      <c r="D102" s="84"/>
      <c r="E102" s="84"/>
    </row>
    <row r="103" spans="1:5" ht="15.75" customHeight="1" x14ac:dyDescent="0.3">
      <c r="A103" s="5"/>
      <c r="B103" s="84"/>
      <c r="C103" s="95"/>
      <c r="D103" s="84"/>
      <c r="E103" s="84"/>
    </row>
    <row r="104" spans="1:5" ht="16.5" customHeight="1" x14ac:dyDescent="0.3">
      <c r="A104" s="5"/>
      <c r="B104" s="84"/>
      <c r="C104" s="96"/>
      <c r="D104" s="84"/>
      <c r="E104" s="84"/>
    </row>
    <row r="105" spans="1:5" x14ac:dyDescent="0.3">
      <c r="B105" s="86"/>
      <c r="C105" s="96"/>
      <c r="D105" s="84"/>
      <c r="E105" s="84"/>
    </row>
    <row r="106" spans="1:5" x14ac:dyDescent="0.3">
      <c r="B106" s="86"/>
      <c r="C106" s="96"/>
      <c r="D106" s="84"/>
      <c r="E106" s="84"/>
    </row>
    <row r="107" spans="1:5" ht="15.75" customHeight="1" x14ac:dyDescent="0.3">
      <c r="A107" s="5"/>
      <c r="B107" s="84"/>
      <c r="C107" s="95"/>
      <c r="D107" s="84"/>
      <c r="E107" s="84"/>
    </row>
    <row r="108" spans="1:5" ht="16.5" customHeight="1" x14ac:dyDescent="0.3">
      <c r="A108" s="5"/>
      <c r="B108" s="84"/>
      <c r="C108" s="96"/>
      <c r="D108" s="84"/>
      <c r="E108" s="84"/>
    </row>
    <row r="109" spans="1:5" x14ac:dyDescent="0.3">
      <c r="B109" s="86"/>
      <c r="C109" s="96"/>
      <c r="D109" s="84"/>
      <c r="E109" s="84"/>
    </row>
    <row r="110" spans="1:5" x14ac:dyDescent="0.3">
      <c r="B110" s="86"/>
      <c r="C110" s="96"/>
      <c r="D110" s="84"/>
      <c r="E110" s="84"/>
    </row>
    <row r="111" spans="1:5" x14ac:dyDescent="0.3">
      <c r="B111" s="86"/>
      <c r="C111" s="96"/>
      <c r="D111" s="84"/>
      <c r="E111" s="84"/>
    </row>
    <row r="112" spans="1:5" x14ac:dyDescent="0.3">
      <c r="B112" s="86"/>
      <c r="C112" s="96"/>
      <c r="D112" s="84"/>
      <c r="E112" s="84"/>
    </row>
    <row r="113" spans="2:5" x14ac:dyDescent="0.3">
      <c r="B113" s="86"/>
      <c r="C113" s="96"/>
      <c r="D113" s="84"/>
      <c r="E113" s="84"/>
    </row>
    <row r="114" spans="2:5" x14ac:dyDescent="0.3">
      <c r="B114" s="86"/>
      <c r="C114" s="96"/>
      <c r="D114" s="84"/>
      <c r="E114" s="84"/>
    </row>
    <row r="115" spans="2:5" x14ac:dyDescent="0.3">
      <c r="B115" s="86"/>
      <c r="C115" s="96"/>
      <c r="D115" s="84"/>
      <c r="E115" s="84"/>
    </row>
    <row r="116" spans="2:5" x14ac:dyDescent="0.3">
      <c r="B116" s="86"/>
      <c r="C116" s="96"/>
      <c r="D116" s="84"/>
      <c r="E116" s="84"/>
    </row>
    <row r="117" spans="2:5" x14ac:dyDescent="0.3">
      <c r="B117" s="86"/>
      <c r="C117" s="96"/>
      <c r="D117" s="84"/>
      <c r="E117" s="84"/>
    </row>
    <row r="118" spans="2:5" x14ac:dyDescent="0.3">
      <c r="B118" s="86"/>
      <c r="C118" s="96"/>
      <c r="D118" s="84"/>
      <c r="E118" s="84"/>
    </row>
    <row r="119" spans="2:5" x14ac:dyDescent="0.3">
      <c r="B119" s="86"/>
      <c r="C119" s="96"/>
      <c r="D119" s="84"/>
      <c r="E119" s="84"/>
    </row>
    <row r="120" spans="2:5" x14ac:dyDescent="0.3">
      <c r="B120" s="86"/>
      <c r="C120" s="96"/>
      <c r="D120" s="84"/>
      <c r="E120" s="84"/>
    </row>
    <row r="121" spans="2:5" x14ac:dyDescent="0.3">
      <c r="B121" s="86"/>
      <c r="C121" s="96"/>
      <c r="D121" s="84"/>
      <c r="E121" s="84"/>
    </row>
    <row r="122" spans="2:5" x14ac:dyDescent="0.3">
      <c r="B122" s="86"/>
      <c r="C122" s="96"/>
      <c r="D122" s="84"/>
    </row>
    <row r="123" spans="2:5" x14ac:dyDescent="0.3">
      <c r="B123" s="86"/>
      <c r="C123" s="96"/>
      <c r="D123" s="84"/>
    </row>
    <row r="124" spans="2:5" x14ac:dyDescent="0.3">
      <c r="B124" s="86"/>
      <c r="C124" s="96"/>
      <c r="D124" s="84"/>
    </row>
    <row r="125" spans="2:5" x14ac:dyDescent="0.3">
      <c r="B125" s="86"/>
      <c r="C125" s="96"/>
      <c r="D125" s="84"/>
    </row>
    <row r="126" spans="2:5" x14ac:dyDescent="0.3">
      <c r="B126" s="86"/>
      <c r="C126" s="96"/>
      <c r="D126" s="84"/>
    </row>
    <row r="127" spans="2:5" x14ac:dyDescent="0.3">
      <c r="B127" s="86"/>
      <c r="C127" s="96"/>
      <c r="D127" s="84"/>
    </row>
    <row r="128" spans="2:5" x14ac:dyDescent="0.3">
      <c r="C128" s="96"/>
      <c r="D128" s="84"/>
    </row>
    <row r="129" spans="3:4" x14ac:dyDescent="0.3">
      <c r="C129" s="96"/>
      <c r="D129" s="84"/>
    </row>
    <row r="130" spans="3:4" x14ac:dyDescent="0.3">
      <c r="C130" s="96"/>
      <c r="D130" s="84"/>
    </row>
    <row r="131" spans="3:4" x14ac:dyDescent="0.3">
      <c r="C131" s="96"/>
      <c r="D131" s="84"/>
    </row>
    <row r="132" spans="3:4" x14ac:dyDescent="0.3">
      <c r="C132" s="96"/>
      <c r="D132" s="84"/>
    </row>
    <row r="133" spans="3:4" x14ac:dyDescent="0.3">
      <c r="C133" s="96"/>
      <c r="D133" s="84"/>
    </row>
    <row r="134" spans="3:4" x14ac:dyDescent="0.3">
      <c r="C134" s="96"/>
      <c r="D134" s="84"/>
    </row>
    <row r="135" spans="3:4" x14ac:dyDescent="0.3">
      <c r="C135" s="96"/>
      <c r="D135" s="84"/>
    </row>
    <row r="136" spans="3:4" x14ac:dyDescent="0.3">
      <c r="C136" s="33"/>
      <c r="D136" s="84"/>
    </row>
    <row r="137" spans="3:4" x14ac:dyDescent="0.3">
      <c r="C137" s="33"/>
    </row>
  </sheetData>
  <mergeCells count="1">
    <mergeCell ref="A19:E19"/>
  </mergeCells>
  <pageMargins left="0.7" right="0.7" top="0.75" bottom="0.75" header="0.3" footer="0.3"/>
  <pageSetup paperSize="5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 Changes</vt:lpstr>
      <vt:lpstr>w rev and exp REV</vt:lpstr>
    </vt:vector>
  </TitlesOfParts>
  <Company>Brain Injury Association of Virginia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Test</dc:creator>
  <cp:lastModifiedBy>Debra Holloway</cp:lastModifiedBy>
  <cp:lastPrinted>2023-05-15T16:21:51Z</cp:lastPrinted>
  <dcterms:created xsi:type="dcterms:W3CDTF">2022-06-28T14:55:42Z</dcterms:created>
  <dcterms:modified xsi:type="dcterms:W3CDTF">2023-07-07T12:34:14Z</dcterms:modified>
</cp:coreProperties>
</file>